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<sst xmlns="http://schemas.openxmlformats.org/spreadsheetml/2006/main" count="117" uniqueCount="83">
  <si>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NO</t>
  </si>
  <si>
    <t>姓名</t>
  </si>
  <si>
    <t>身份证号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</si>
  <si>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</si>
  <si>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</si>
  <si>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</si>
  <si>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</si>
  <si>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</si>
  <si>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</si>
  <si>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</si>
  <si>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</si>
  <si>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</si>
  <si>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</si>
  <si>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</si>
  <si>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</si>
  <si>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申请时间</t>
  </si>
  <si>
    <t>银行/附件信息修改</t>
  </si>
  <si>
    <t>备注</t>
  </si>
  <si>
    <t>罗秋萍</t>
  </si>
  <si>
    <t>350825198709130249</t>
  </si>
  <si>
    <t>S000035001067253000140</t>
  </si>
  <si>
    <t>职业技能等级证书</t>
  </si>
  <si>
    <t>15259033820</t>
  </si>
  <si>
    <t>中国建设银行股份有限公司龙岩第一支行</t>
  </si>
  <si>
    <t>6227001882840577640</t>
  </si>
  <si>
    <t>失业保险基金</t>
  </si>
  <si>
    <t>龙岩市连城县劳务派遣有限公司</t>
  </si>
  <si>
    <t>福建数谷教育投资有限公司</t>
  </si>
  <si>
    <t>网络与信息安全管理员</t>
  </si>
  <si>
    <t>三级</t>
  </si>
  <si>
    <t>2025年12月01日</t>
  </si>
  <si>
    <t>2026年07月14日</t>
  </si>
  <si>
    <t>已确认</t>
  </si>
  <si>
    <t/>
  </si>
  <si>
    <t>钱燕萍</t>
  </si>
  <si>
    <t>350825200104183225</t>
  </si>
  <si>
    <t>Y002035000001254000552</t>
  </si>
  <si>
    <t>18250140492</t>
  </si>
  <si>
    <t>农行连城中山支行</t>
  </si>
  <si>
    <t>6230521550003188472</t>
  </si>
  <si>
    <t>龙岩市供电服务有限公司连城分公司</t>
  </si>
  <si>
    <t>国网福建省电力有限公司</t>
  </si>
  <si>
    <t>供电服务员</t>
  </si>
  <si>
    <t>四级</t>
  </si>
  <si>
    <t>2025年12月08日</t>
  </si>
  <si>
    <t>邹兰花</t>
  </si>
  <si>
    <t>350825198804021649</t>
  </si>
  <si>
    <t>S000035001028265000065</t>
  </si>
  <si>
    <t>13559313260</t>
  </si>
  <si>
    <t>农行连城县支行</t>
  </si>
  <si>
    <t>6228451558015305479</t>
  </si>
  <si>
    <t>连城县粮食购销有限公司</t>
  </si>
  <si>
    <t>福建工贸学校</t>
  </si>
  <si>
    <t>农产品食品检验员</t>
  </si>
  <si>
    <t>五级</t>
  </si>
  <si>
    <t>2026年05月19日</t>
  </si>
  <si>
    <t>2026年07月11日</t>
  </si>
  <si>
    <t>钱振森</t>
  </si>
  <si>
    <t>350825199308230016</t>
  </si>
  <si>
    <t>2636133029400308</t>
  </si>
  <si>
    <t>职业资格证书</t>
  </si>
  <si>
    <t>13599638624</t>
  </si>
  <si>
    <t>中国建设银行</t>
  </si>
  <si>
    <t>6217001880009143908</t>
  </si>
  <si>
    <t>元翔（龙岩）冠豸山机场有限公司</t>
  </si>
  <si>
    <t>福建省消防总队</t>
  </si>
  <si>
    <t>消防设施操作员</t>
  </si>
  <si>
    <t>2026年04月06日</t>
  </si>
  <si>
    <t>2026年06月03日</t>
  </si>
  <si>
    <t>吴梦婕</t>
  </si>
  <si>
    <t>350825199709050024</t>
  </si>
  <si>
    <t>Y002035000001253000647</t>
  </si>
  <si>
    <t>14705095618</t>
  </si>
  <si>
    <t>福建省农村信用社联合社</t>
  </si>
  <si>
    <t>6230361109130416562</t>
  </si>
  <si>
    <t>罗宸东</t>
  </si>
  <si>
    <t>350825198808190239</t>
  </si>
  <si>
    <t>2636133029405309</t>
  </si>
  <si>
    <t>15880621590</t>
  </si>
  <si>
    <t>6217001880000843001</t>
  </si>
  <si>
    <t>消防行业职业技能鉴定指导中心</t>
  </si>
  <si>
    <t>2026年03月26日</t>
  </si>
  <si>
    <t>2026年04月30日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</si>
</sst>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"/>
  <sheetViews>
    <sheetView tabSelected="1" workbookViewId="0">
      <selection activeCell="L15" sqref="L15"/>
    </sheetView>
  </sheetViews>
  <sheetFormatPr defaultColWidth="9" defaultRowHeight="15.6" outlineLevelRow="6"/>
  <cols>
    <col min="1" max="1" width="3.5" customWidth="1"/>
    <col min="2" max="2" width="7.6" customWidth="1"/>
    <col min="3" max="3" width="20.6" hidden="1" customWidth="1"/>
    <col min="4" max="4" width="15" customWidth="1"/>
    <col min="5" max="5" width="12.9" customWidth="1"/>
    <col min="6" max="6" width="13.3" customWidth="1"/>
    <col min="7" max="7" width="12.8" hidden="1" customWidth="1"/>
    <col min="8" max="8" width="9.4" customWidth="1"/>
    <col min="9" max="9" width="19.8" style="2" customWidth="1"/>
    <col min="10" max="10" width="21.7" hidden="1" customWidth="1"/>
    <col min="11" max="11" width="12.3" style="2" customWidth="1"/>
    <col min="12" max="12" width="6.5" customWidth="1"/>
    <col min="13" max="13" width="9.5" style="2" customWidth="1"/>
    <col min="14" max="14" width="17.1" style="2" customWidth="1"/>
    <col min="15" max="15" width="13.7" style="2" customWidth="1"/>
    <col min="16" max="16" width="10.8" style="2" customWidth="1"/>
    <col min="18" max="19" width="9" style="2"/>
    <col min="20" max="20" width="11.2" customWidth="1"/>
    <col min="21" max="21" width="4.9" customWidth="1"/>
  </cols>
  <sheetData>
    <row r="1" s="1" customFormat="1" ht="31.2" spans="1:21">
      <c r="A1" s="3" t="s">
        <v>0</v>
      </c>
      <c r="B1" s="3" t="s">
        <v>1</v>
      </c>
      <c r="C1" s="3" t="s">
        <v>2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5</v>
      </c>
      <c r="I1" s="4" t="s">
        <v>6</v>
      </c>
      <c r="J1" s="3" t="s">
        <v>7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3" t="s">
        <v>13</v>
      </c>
      <c r="R1" s="4" t="s">
        <v>14</v>
      </c>
      <c r="S1" s="4" t="s">
        <v>15</v>
      </c>
      <c r="T1" s="4" t="s">
        <v>16</v>
      </c>
      <c r="U1" s="3" t="s">
        <v>17</v>
      </c>
    </row>
    <row r="2" s="1" customFormat="1" ht="37" customHeight="1" spans="1:21">
      <c r="A2" s="3">
        <v>1</v>
      </c>
      <c r="B2" s="3" t="s">
        <v>18</v>
      </c>
      <c r="C2" s="3" t="s">
        <v>19</v>
      </c>
      <c r="D2" s="4" t="str">
        <f>SUBSTITUTE(C2,"0825198709130","*************")</f>
        <v>35*************249</v>
      </c>
      <c r="E2" s="4" t="s">
        <v>20</v>
      </c>
      <c r="F2" s="4" t="s">
        <v>21</v>
      </c>
      <c r="G2" s="3" t="s">
        <v>22</v>
      </c>
      <c r="H2" s="4" t="str">
        <f>SUBSTITUTE(G2,"5903","****")</f>
        <v>152****3820</v>
      </c>
      <c r="I2" s="4" t="s">
        <v>23</v>
      </c>
      <c r="J2" s="3" t="s">
        <v>24</v>
      </c>
      <c r="K2" s="4" t="str">
        <f>SUBSTITUTE(J2,"00188284057","***********")</f>
        <v>6227***********7640</v>
      </c>
      <c r="L2" s="3">
        <v>2000</v>
      </c>
      <c r="M2" s="4" t="s">
        <v>25</v>
      </c>
      <c r="N2" s="4" t="s">
        <v>26</v>
      </c>
      <c r="O2" s="4" t="s">
        <v>27</v>
      </c>
      <c r="P2" s="4" t="s">
        <v>28</v>
      </c>
      <c r="Q2" s="3" t="s">
        <v>29</v>
      </c>
      <c r="R2" s="4" t="s">
        <v>30</v>
      </c>
      <c r="S2" s="4" t="s">
        <v>31</v>
      </c>
      <c r="T2" s="3" t="s">
        <v>32</v>
      </c>
      <c r="U2" s="3" t="s">
        <v>33</v>
      </c>
    </row>
    <row r="3" s="1" customFormat="1" ht="31.2" spans="1:21">
      <c r="A3" s="3">
        <v>2</v>
      </c>
      <c r="B3" s="3" t="s">
        <v>34</v>
      </c>
      <c r="C3" s="3" t="s">
        <v>35</v>
      </c>
      <c r="D3" s="4" t="str">
        <f>SUBSTITUTE(C3,"0825200104183","*************")</f>
        <v>35*************225</v>
      </c>
      <c r="E3" s="4" t="s">
        <v>36</v>
      </c>
      <c r="F3" s="4" t="s">
        <v>21</v>
      </c>
      <c r="G3" s="3" t="s">
        <v>37</v>
      </c>
      <c r="H3" s="4" t="str">
        <f>SUBSTITUTE(G3,"5014","****")</f>
        <v>182****0492</v>
      </c>
      <c r="I3" s="4" t="s">
        <v>38</v>
      </c>
      <c r="J3" s="3" t="s">
        <v>39</v>
      </c>
      <c r="K3" s="4" t="str">
        <f>SUBSTITUTE(J3,"52155000318","***********")</f>
        <v>6230***********8472</v>
      </c>
      <c r="L3" s="3">
        <v>1500</v>
      </c>
      <c r="M3" s="4" t="s">
        <v>25</v>
      </c>
      <c r="N3" s="4" t="s">
        <v>40</v>
      </c>
      <c r="O3" s="4" t="s">
        <v>41</v>
      </c>
      <c r="P3" s="4" t="s">
        <v>42</v>
      </c>
      <c r="Q3" s="3" t="s">
        <v>43</v>
      </c>
      <c r="R3" s="4" t="s">
        <v>44</v>
      </c>
      <c r="S3" s="4" t="s">
        <v>31</v>
      </c>
      <c r="T3" s="3" t="s">
        <v>32</v>
      </c>
      <c r="U3" s="3" t="s">
        <v>33</v>
      </c>
    </row>
    <row r="4" s="1" customFormat="1" ht="31.2" spans="1:21">
      <c r="A4" s="3">
        <v>3</v>
      </c>
      <c r="B4" s="3" t="s">
        <v>45</v>
      </c>
      <c r="C4" s="3" t="s">
        <v>46</v>
      </c>
      <c r="D4" s="4" t="str">
        <f>SUBSTITUTE(C4,"0825198804021","*************")</f>
        <v>35*************649</v>
      </c>
      <c r="E4" s="4" t="s">
        <v>47</v>
      </c>
      <c r="F4" s="4" t="s">
        <v>21</v>
      </c>
      <c r="G4" s="3" t="s">
        <v>48</v>
      </c>
      <c r="H4" s="4" t="str">
        <f>SUBSTITUTE(G4,"5931","****")</f>
        <v>135****3260</v>
      </c>
      <c r="I4" s="4" t="s">
        <v>49</v>
      </c>
      <c r="J4" s="3" t="s">
        <v>50</v>
      </c>
      <c r="K4" s="4" t="str">
        <f>SUBSTITUTE(J4,"45155801530","***********")</f>
        <v>6228***********5479</v>
      </c>
      <c r="L4" s="3">
        <v>1000</v>
      </c>
      <c r="M4" s="4" t="s">
        <v>25</v>
      </c>
      <c r="N4" s="4" t="s">
        <v>51</v>
      </c>
      <c r="O4" s="4" t="s">
        <v>52</v>
      </c>
      <c r="P4" s="4" t="s">
        <v>53</v>
      </c>
      <c r="Q4" s="3" t="s">
        <v>54</v>
      </c>
      <c r="R4" s="4" t="s">
        <v>55</v>
      </c>
      <c r="S4" s="4" t="s">
        <v>56</v>
      </c>
      <c r="T4" s="3" t="s">
        <v>32</v>
      </c>
      <c r="U4" s="3" t="s">
        <v>33</v>
      </c>
    </row>
    <row r="5" s="1" customFormat="1" ht="31.2" spans="1:21">
      <c r="A5" s="3">
        <v>4</v>
      </c>
      <c r="B5" s="3" t="s">
        <v>57</v>
      </c>
      <c r="C5" s="3" t="s">
        <v>58</v>
      </c>
      <c r="D5" s="4" t="str">
        <f>SUBSTITUTE(C5,"0825199308230","*************")</f>
        <v>35*************016</v>
      </c>
      <c r="E5" s="4" t="s">
        <v>59</v>
      </c>
      <c r="F5" s="4" t="s">
        <v>60</v>
      </c>
      <c r="G5" s="3" t="s">
        <v>61</v>
      </c>
      <c r="H5" s="4" t="str">
        <f>SUBSTITUTE(G5,"9963","****")</f>
        <v>135****8624</v>
      </c>
      <c r="I5" s="4" t="s">
        <v>62</v>
      </c>
      <c r="J5" s="3" t="s">
        <v>63</v>
      </c>
      <c r="K5" s="4" t="str">
        <f>SUBSTITUTE(J5,"00188000914","***********")</f>
        <v>6217***********3908</v>
      </c>
      <c r="L5" s="3">
        <v>1500</v>
      </c>
      <c r="M5" s="4" t="s">
        <v>25</v>
      </c>
      <c r="N5" s="4" t="s">
        <v>64</v>
      </c>
      <c r="O5" s="4" t="s">
        <v>65</v>
      </c>
      <c r="P5" s="4" t="s">
        <v>66</v>
      </c>
      <c r="Q5" s="3" t="s">
        <v>43</v>
      </c>
      <c r="R5" s="4" t="s">
        <v>67</v>
      </c>
      <c r="S5" s="4" t="s">
        <v>68</v>
      </c>
      <c r="T5" s="3" t="s">
        <v>32</v>
      </c>
      <c r="U5" s="3" t="s">
        <v>33</v>
      </c>
    </row>
    <row r="6" s="1" customFormat="1" ht="31.2" spans="1:21">
      <c r="A6" s="3">
        <v>5</v>
      </c>
      <c r="B6" s="3" t="s">
        <v>69</v>
      </c>
      <c r="C6" s="3" t="s">
        <v>70</v>
      </c>
      <c r="D6" s="4" t="str">
        <f>SUBSTITUTE(C6,"0825199709050","*************")</f>
        <v>35*************024</v>
      </c>
      <c r="E6" s="4" t="s">
        <v>71</v>
      </c>
      <c r="F6" s="4" t="s">
        <v>21</v>
      </c>
      <c r="G6" s="3" t="s">
        <v>72</v>
      </c>
      <c r="H6" s="4" t="str">
        <f>SUBSTITUTE(G6,"0509","****")</f>
        <v>147****5618</v>
      </c>
      <c r="I6" s="4" t="s">
        <v>73</v>
      </c>
      <c r="J6" s="3" t="s">
        <v>74</v>
      </c>
      <c r="K6" s="4" t="str">
        <f>SUBSTITUTE(J6,"36110913041","***********")</f>
        <v>6230***********6562</v>
      </c>
      <c r="L6" s="3">
        <v>2000</v>
      </c>
      <c r="M6" s="4" t="s">
        <v>25</v>
      </c>
      <c r="N6" s="4" t="s">
        <v>40</v>
      </c>
      <c r="O6" s="4" t="s">
        <v>41</v>
      </c>
      <c r="P6" s="4" t="s">
        <v>42</v>
      </c>
      <c r="Q6" s="3" t="s">
        <v>29</v>
      </c>
      <c r="R6" s="4" t="s">
        <v>44</v>
      </c>
      <c r="S6" s="4" t="s">
        <v>68</v>
      </c>
      <c r="T6" s="3" t="s">
        <v>32</v>
      </c>
      <c r="U6" s="3" t="s">
        <v>33</v>
      </c>
    </row>
    <row r="7" s="1" customFormat="1" ht="31.2" spans="1:21">
      <c r="A7" s="3">
        <v>6</v>
      </c>
      <c r="B7" s="3" t="s">
        <v>75</v>
      </c>
      <c r="C7" s="3" t="s">
        <v>76</v>
      </c>
      <c r="D7" s="4" t="str">
        <f>SUBSTITUTE(C7,"0825198808190","*************")</f>
        <v>35*************239</v>
      </c>
      <c r="E7" s="4" t="s">
        <v>77</v>
      </c>
      <c r="F7" s="4" t="s">
        <v>60</v>
      </c>
      <c r="G7" s="3" t="s">
        <v>78</v>
      </c>
      <c r="H7" s="4" t="str">
        <f>SUBSTITUTE(G7,"8062","****")</f>
        <v>158****1590</v>
      </c>
      <c r="I7" s="4" t="s">
        <v>62</v>
      </c>
      <c r="J7" s="3" t="s">
        <v>79</v>
      </c>
      <c r="K7" s="4" t="str">
        <f>SUBSTITUTE(J7,"00188000084","***********")</f>
        <v>6217***********3001</v>
      </c>
      <c r="L7" s="3">
        <v>1500</v>
      </c>
      <c r="M7" s="4" t="s">
        <v>25</v>
      </c>
      <c r="N7" s="4" t="s">
        <v>64</v>
      </c>
      <c r="O7" s="4" t="s">
        <v>80</v>
      </c>
      <c r="P7" s="4" t="s">
        <v>66</v>
      </c>
      <c r="Q7" s="3" t="s">
        <v>43</v>
      </c>
      <c r="R7" s="4" t="s">
        <v>81</v>
      </c>
      <c r="S7" s="4" t="s">
        <v>82</v>
      </c>
      <c r="T7" s="3" t="s">
        <v>32</v>
      </c>
      <c r="U7" s="3" t="s">
        <v>33</v>
      </c>
    </row>
  </sheetData>
  <pageMargins left="0.75" right="0.75" top="1" bottom="1" header="0.5" footer="0.5"/>
  <pageSetup paperSize="9" scale="62" orientation="landscape"/>
  <headerFooter/>
  <ignoredErrors>
    <ignoredError sqref="A1:C7 I1:J7 E1:G7 L1:U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2026-07-21T09:10:00Z</dcterms:created>
  <dcterms:modified xsi:type="dcterms:W3CDTF">2026-07-21T09:35:43Z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2CCEAD25EEDB43A7A5E3A2BC1E6EC17E_12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